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brahimA\AppData\Local\Microsoft\Windows\INetCache\Content.Outlook\GBWNZAHS\"/>
    </mc:Choice>
  </mc:AlternateContent>
  <bookViews>
    <workbookView xWindow="0" yWindow="0" windowWidth="28800" windowHeight="12330"/>
  </bookViews>
  <sheets>
    <sheet name="גיליון1" sheetId="1" r:id="rId1"/>
    <sheet name="גיליון2" sheetId="2" r:id="rId2"/>
    <sheet name="גיליון3" sheetId="3" r:id="rId3"/>
  </sheets>
  <calcPr calcId="162913"/>
</workbook>
</file>

<file path=xl/calcChain.xml><?xml version="1.0" encoding="utf-8"?>
<calcChain xmlns="http://schemas.openxmlformats.org/spreadsheetml/2006/main">
  <c r="S21" i="1" l="1"/>
  <c r="R22" i="1"/>
  <c r="S22" i="1" s="1"/>
  <c r="R23" i="1"/>
  <c r="S23" i="1" s="1"/>
  <c r="F14" i="1"/>
  <c r="U23" i="1" l="1"/>
  <c r="T23" i="1"/>
  <c r="T21" i="1"/>
  <c r="U21" i="1" s="1"/>
  <c r="U22" i="1"/>
  <c r="T22" i="1"/>
  <c r="R26" i="1"/>
  <c r="U26" i="1" s="1"/>
  <c r="R27" i="1"/>
  <c r="S27" i="1" s="1"/>
  <c r="R28" i="1"/>
  <c r="T28" i="1" s="1"/>
  <c r="R29" i="1"/>
  <c r="S29" i="1" s="1"/>
  <c r="R30" i="1"/>
  <c r="S30" i="1" s="1"/>
  <c r="R31" i="1"/>
  <c r="S31" i="1" s="1"/>
  <c r="R32" i="1"/>
  <c r="S32" i="1" s="1"/>
  <c r="R33" i="1"/>
  <c r="U33" i="1" s="1"/>
  <c r="R34" i="1"/>
  <c r="U34" i="1" s="1"/>
  <c r="R35" i="1"/>
  <c r="S35" i="1" s="1"/>
  <c r="R36" i="1"/>
  <c r="T36" i="1" s="1"/>
  <c r="R37" i="1"/>
  <c r="U37" i="1" s="1"/>
  <c r="R38" i="1"/>
  <c r="U38" i="1" s="1"/>
  <c r="R39" i="1"/>
  <c r="S39" i="1" s="1"/>
  <c r="R40" i="1"/>
  <c r="R41" i="1"/>
  <c r="U41" i="1" s="1"/>
  <c r="R42" i="1"/>
  <c r="U42" i="1" s="1"/>
  <c r="R43" i="1"/>
  <c r="S43" i="1" s="1"/>
  <c r="R44" i="1"/>
  <c r="S44" i="1" s="1"/>
  <c r="R45" i="1"/>
  <c r="S45" i="1" s="1"/>
  <c r="R46" i="1"/>
  <c r="S46" i="1" s="1"/>
  <c r="R47" i="1"/>
  <c r="S47" i="1" s="1"/>
  <c r="R48" i="1"/>
  <c r="R49" i="1"/>
  <c r="U49" i="1" s="1"/>
  <c r="R50" i="1"/>
  <c r="U50" i="1" s="1"/>
  <c r="R51" i="1"/>
  <c r="S51" i="1" s="1"/>
  <c r="R52" i="1"/>
  <c r="S52" i="1" s="1"/>
  <c r="R53" i="1"/>
  <c r="U53" i="1" s="1"/>
  <c r="R54" i="1"/>
  <c r="U54" i="1" s="1"/>
  <c r="R55" i="1"/>
  <c r="S55" i="1" s="1"/>
  <c r="S28" i="1"/>
  <c r="S33" i="1"/>
  <c r="S36" i="1"/>
  <c r="S40" i="1"/>
  <c r="S48" i="1"/>
  <c r="S49" i="1"/>
  <c r="S50" i="1"/>
  <c r="T27" i="1"/>
  <c r="T30" i="1"/>
  <c r="T31" i="1"/>
  <c r="T32" i="1"/>
  <c r="T35" i="1"/>
  <c r="T39" i="1"/>
  <c r="T40" i="1"/>
  <c r="T43" i="1"/>
  <c r="T46" i="1"/>
  <c r="T47" i="1"/>
  <c r="T48" i="1"/>
  <c r="T51" i="1"/>
  <c r="T55" i="1"/>
  <c r="U27" i="1"/>
  <c r="U28" i="1"/>
  <c r="U31" i="1"/>
  <c r="U32" i="1"/>
  <c r="U35" i="1"/>
  <c r="U36" i="1"/>
  <c r="U39" i="1"/>
  <c r="U40" i="1"/>
  <c r="U43" i="1"/>
  <c r="U44" i="1"/>
  <c r="U47" i="1"/>
  <c r="U48" i="1"/>
  <c r="U51" i="1"/>
  <c r="U52" i="1"/>
  <c r="U55" i="1"/>
  <c r="F6" i="1"/>
  <c r="F17" i="1"/>
  <c r="R24" i="1"/>
  <c r="U24" i="1" s="1"/>
  <c r="R25" i="1"/>
  <c r="U25" i="1" s="1"/>
  <c r="T50" i="1" l="1"/>
  <c r="T44" i="1"/>
  <c r="T34" i="1"/>
  <c r="S38" i="1"/>
  <c r="T54" i="1"/>
  <c r="S54" i="1"/>
  <c r="T38" i="1"/>
  <c r="T52" i="1"/>
  <c r="T42" i="1"/>
  <c r="T26" i="1"/>
  <c r="S34" i="1"/>
  <c r="T24" i="1"/>
  <c r="T53" i="1"/>
  <c r="T49" i="1"/>
  <c r="T45" i="1"/>
  <c r="T41" i="1"/>
  <c r="T37" i="1"/>
  <c r="T33" i="1"/>
  <c r="T29" i="1"/>
  <c r="S53" i="1"/>
  <c r="S42" i="1"/>
  <c r="S37" i="1"/>
  <c r="S26" i="1"/>
  <c r="U46" i="1"/>
  <c r="U30" i="1"/>
  <c r="S41" i="1"/>
  <c r="U45" i="1"/>
  <c r="U29" i="1"/>
  <c r="S25" i="1"/>
  <c r="T25" i="1"/>
  <c r="S24" i="1"/>
</calcChain>
</file>

<file path=xl/sharedStrings.xml><?xml version="1.0" encoding="utf-8"?>
<sst xmlns="http://schemas.openxmlformats.org/spreadsheetml/2006/main" count="59" uniqueCount="51">
  <si>
    <t>מספר סידורי חונך</t>
  </si>
  <si>
    <t>שם פרטי חונך</t>
  </si>
  <si>
    <t>שם משפחה חונך</t>
  </si>
  <si>
    <t>ת.ז חונך</t>
  </si>
  <si>
    <t>מספר סלולר של החונך</t>
  </si>
  <si>
    <t>תחום הלימודים של החונך</t>
  </si>
  <si>
    <t>שנת לימודים של החונך</t>
  </si>
  <si>
    <t>מגדר החונך</t>
  </si>
  <si>
    <t>מגזר החונך</t>
  </si>
  <si>
    <t>מספר חניכים/ות</t>
  </si>
  <si>
    <t>מספר מפגשים בפועל</t>
  </si>
  <si>
    <t>אחוז ביצוע מצטבר מהמלגה</t>
  </si>
  <si>
    <t>ערך הביצוע המצטבר מהמלגה</t>
  </si>
  <si>
    <t>יתרת המלגה לתשלום</t>
  </si>
  <si>
    <t>הערות</t>
  </si>
  <si>
    <t>שם המוסד</t>
  </si>
  <si>
    <t>מסגרת ההתקשרות בהסכם</t>
  </si>
  <si>
    <t>תקינות כמות המלגאים מתחומי המדעים</t>
  </si>
  <si>
    <t>שולם למוסד</t>
  </si>
  <si>
    <t>סך התשלום המבוקש בדיווח</t>
  </si>
  <si>
    <t>יתרה לתשלום בהסכם</t>
  </si>
  <si>
    <t>תחום המדעים</t>
  </si>
  <si>
    <t>שאינו מתחום המדעים</t>
  </si>
  <si>
    <t>שנת לימודים שנייה</t>
  </si>
  <si>
    <t>שנת לימודים שלישית</t>
  </si>
  <si>
    <t>שנת לימודים רביעית</t>
  </si>
  <si>
    <t>תואר שני</t>
  </si>
  <si>
    <t>תואר שלישי</t>
  </si>
  <si>
    <t>זכר</t>
  </si>
  <si>
    <t>נקבה</t>
  </si>
  <si>
    <t>כללי</t>
  </si>
  <si>
    <t>לא-יהודי</t>
  </si>
  <si>
    <t>כמות המלגות בהסכם</t>
  </si>
  <si>
    <t>כמות מלגות  בפועל</t>
  </si>
  <si>
    <t>שיעור המלגאים מתחומי המדעים בהסכם</t>
  </si>
  <si>
    <t>שיעור המלגאים מתחומי המדעים בפועל</t>
  </si>
  <si>
    <t>תקין</t>
  </si>
  <si>
    <t>שגוי</t>
  </si>
  <si>
    <t xml:space="preserve"> המלגאים מתחומי המדעים בפועל</t>
  </si>
  <si>
    <t>כמות המלגאים לעבודות חקר</t>
  </si>
  <si>
    <t>מספר שעות חונכות
דו"ח ביצוע ראשון</t>
  </si>
  <si>
    <t>מספר שעות חונכות
דו"ח ביצוע שני</t>
  </si>
  <si>
    <t>מספר שעות חונכות
דו"ח ביצוע שלישי</t>
  </si>
  <si>
    <t>מספר שעות חונכות
מצטבר</t>
  </si>
  <si>
    <t xml:space="preserve">נספח ד' - דוח ביצוע מעקב שעות פעילות </t>
  </si>
  <si>
    <t xml:space="preserve">סכום לתשלום </t>
  </si>
  <si>
    <t xml:space="preserve">תשלום ראשון </t>
  </si>
  <si>
    <t xml:space="preserve">חתימת מנהל הפרויקט </t>
  </si>
  <si>
    <t xml:space="preserve">חתימת נציג מחלקת הכספים על העברת המלגות לסטודנטים </t>
  </si>
  <si>
    <t>תשלום שני</t>
  </si>
  <si>
    <t>תשלום שלישי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</si>
</sst>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 &quot;₪&quot;\ * #,##0_ ;_ &quot;₪&quot;\ * \-#,##0_ ;_ &quot;₪&quot;\ * &quot;-&quot;_ ;_ @_ "/>
    <numFmt numFmtId="165" formatCode="_ * #,##0.00_ ;_ * \-#,##0.00_ ;_ * &quot;-&quot;??_ ;_ @_ "/>
    <numFmt numFmtId="166" formatCode="#,###"/>
    <numFmt numFmtId="167" formatCode="_(* #,##0_);_(* \(#,##0\);_(* &quot;-&quot;??_);_(@_)"/>
    <numFmt numFmtId="168" formatCode="_ &quot;₪&quot;\ * #,##0.0_ ;_ &quot;₪&quot;\ * \-#,##0.0_ ;_ &quot;₪&quot;\ * &quot;-&quot;_ ;_ @_ "/>
  </numFmts>
  <fonts count="1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</font>
    <font>
      <sz val="11"/>
      <color theme="0" tint="-0.34998626667073579"/>
      <name val="Arial"/>
      <family val="2"/>
      <charset val="177"/>
      <scheme val="minor"/>
    </font>
    <font>
      <b/>
      <u/>
      <sz val="14"/>
      <color theme="1"/>
      <name val="David"/>
      <family val="2"/>
    </font>
    <font>
      <b/>
      <sz val="12"/>
      <color theme="1"/>
      <name val="David"/>
      <family val="2"/>
    </font>
    <font>
      <b/>
      <sz val="12"/>
      <color theme="1"/>
      <name val="David"/>
      <family val="2"/>
      <charset val="177"/>
    </font>
    <font>
      <sz val="11"/>
      <name val="Arial"/>
      <family val="2"/>
      <charset val="177"/>
      <scheme val="minor"/>
    </font>
    <font>
      <b/>
      <sz val="14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u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3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theme="3" tint="0.59996337778862885"/>
      </left>
      <right/>
      <top style="medium">
        <color theme="3" tint="0.59996337778862885"/>
      </top>
      <bottom style="thin">
        <color theme="3" tint="0.59996337778862885"/>
      </bottom>
      <diagonal/>
    </border>
    <border>
      <left/>
      <right style="medium">
        <color theme="3" tint="0.59996337778862885"/>
      </right>
      <top style="medium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 style="medium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medium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medium">
        <color theme="3" tint="0.59996337778862885"/>
      </bottom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medium">
        <color theme="3" tint="0.59996337778862885"/>
      </left>
      <right/>
      <top style="medium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 style="medium">
        <color theme="3" tint="0.59996337778862885"/>
      </top>
      <bottom style="thin">
        <color theme="3" tint="0.59996337778862885"/>
      </bottom>
      <diagonal/>
    </border>
    <border>
      <left style="medium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theme="3" tint="0.59996337778862885"/>
      </right>
      <top style="thin">
        <color theme="3" tint="0.59996337778862885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54">
    <xf numFmtId="0" fontId="0" fillId="0" borderId="0" xfId="0"/>
    <xf numFmtId="0" fontId="8" fillId="3" borderId="13" xfId="2" applyFont="1" applyFill="1" applyBorder="1" applyAlignment="1">
      <alignment horizontal="center" vertical="top" wrapText="1"/>
    </xf>
    <xf numFmtId="167" fontId="8" fillId="3" borderId="13" xfId="3" applyNumberFormat="1" applyFont="1" applyFill="1" applyBorder="1" applyAlignment="1">
      <alignment horizontal="center" vertical="top" wrapText="1"/>
    </xf>
    <xf numFmtId="0" fontId="0" fillId="0" borderId="0" xfId="0" applyAlignment="1">
      <alignment wrapText="1"/>
    </xf>
    <xf numFmtId="49" fontId="4" fillId="0" borderId="3" xfId="2" applyNumberFormat="1" applyFont="1" applyBorder="1" applyProtection="1">
      <protection locked="0"/>
    </xf>
    <xf numFmtId="49" fontId="4" fillId="0" borderId="3" xfId="2" applyNumberFormat="1" applyFont="1" applyBorder="1" applyProtection="1">
      <protection locked="0"/>
    </xf>
    <xf numFmtId="0" fontId="9" fillId="0" borderId="0" xfId="2" applyFont="1"/>
    <xf numFmtId="0" fontId="5" fillId="0" borderId="0" xfId="2" applyFont="1"/>
    <xf numFmtId="0" fontId="5" fillId="0" borderId="0" xfId="2" applyFont="1"/>
    <xf numFmtId="9" fontId="0" fillId="0" borderId="0" xfId="1" applyFont="1"/>
    <xf numFmtId="0" fontId="0" fillId="0" borderId="0" xfId="0" applyNumberFormat="1"/>
    <xf numFmtId="9" fontId="7" fillId="3" borderId="4" xfId="1" applyFont="1" applyFill="1" applyBorder="1" applyAlignment="1" applyProtection="1">
      <alignment horizontal="center" vertical="center"/>
      <protection locked="0"/>
    </xf>
    <xf numFmtId="9" fontId="7" fillId="3" borderId="5" xfId="1" applyFont="1" applyFill="1" applyBorder="1" applyAlignment="1" applyProtection="1">
      <alignment horizontal="center" vertical="center"/>
      <protection locked="0"/>
    </xf>
    <xf numFmtId="0" fontId="6" fillId="3" borderId="0" xfId="2" applyFont="1" applyFill="1"/>
    <xf numFmtId="0" fontId="3" fillId="3" borderId="0" xfId="2" applyFill="1"/>
    <xf numFmtId="0" fontId="10" fillId="2" borderId="0" xfId="0" applyFont="1" applyFill="1"/>
    <xf numFmtId="164" fontId="7" fillId="3" borderId="4" xfId="2" applyNumberFormat="1" applyFont="1" applyFill="1" applyBorder="1" applyAlignment="1">
      <alignment horizontal="right" vertical="center"/>
    </xf>
    <xf numFmtId="164" fontId="7" fillId="3" borderId="5" xfId="2" applyNumberFormat="1" applyFont="1" applyFill="1" applyBorder="1" applyAlignment="1">
      <alignment horizontal="right" vertical="center"/>
    </xf>
    <xf numFmtId="0" fontId="7" fillId="3" borderId="12" xfId="2" applyFont="1" applyFill="1" applyBorder="1" applyAlignment="1">
      <alignment horizontal="right" vertical="center"/>
    </xf>
    <xf numFmtId="0" fontId="7" fillId="3" borderId="7" xfId="2" applyFont="1" applyFill="1" applyBorder="1" applyAlignment="1">
      <alignment horizontal="right" vertical="center"/>
    </xf>
    <xf numFmtId="0" fontId="11" fillId="0" borderId="0" xfId="0" applyFont="1" applyAlignment="1">
      <alignment horizontal="center"/>
    </xf>
    <xf numFmtId="0" fontId="2" fillId="0" borderId="13" xfId="0" applyFont="1" applyBorder="1" applyAlignment="1">
      <alignment horizontal="center"/>
    </xf>
    <xf numFmtId="166" fontId="7" fillId="3" borderId="4" xfId="2" applyNumberFormat="1" applyFont="1" applyFill="1" applyBorder="1" applyAlignment="1">
      <alignment horizontal="center" vertical="center"/>
    </xf>
    <xf numFmtId="166" fontId="7" fillId="3" borderId="5" xfId="2" applyNumberFormat="1" applyFont="1" applyFill="1" applyBorder="1" applyAlignment="1">
      <alignment horizontal="center" vertical="center"/>
    </xf>
    <xf numFmtId="9" fontId="7" fillId="3" borderId="4" xfId="1" applyFont="1" applyFill="1" applyBorder="1" applyAlignment="1" applyProtection="1">
      <alignment horizontal="center" vertical="center"/>
      <protection locked="0"/>
    </xf>
    <xf numFmtId="9" fontId="7" fillId="3" borderId="5" xfId="1" applyFont="1" applyFill="1" applyBorder="1" applyAlignment="1" applyProtection="1">
      <alignment horizontal="center" vertical="center"/>
      <protection locked="0"/>
    </xf>
    <xf numFmtId="0" fontId="7" fillId="3" borderId="12" xfId="2" applyFont="1" applyFill="1" applyBorder="1" applyAlignment="1">
      <alignment horizontal="right" vertical="center"/>
    </xf>
    <xf numFmtId="0" fontId="7" fillId="3" borderId="7" xfId="2" applyFont="1" applyFill="1" applyBorder="1" applyAlignment="1">
      <alignment horizontal="right" vertical="center"/>
    </xf>
    <xf numFmtId="168" fontId="7" fillId="3" borderId="4" xfId="2" applyNumberFormat="1" applyFont="1" applyFill="1" applyBorder="1" applyAlignment="1">
      <alignment horizontal="center" vertical="center"/>
    </xf>
    <xf numFmtId="168" fontId="7" fillId="3" borderId="5" xfId="2" applyNumberFormat="1" applyFont="1" applyFill="1" applyBorder="1" applyAlignment="1">
      <alignment horizontal="center" vertical="center"/>
    </xf>
    <xf numFmtId="0" fontId="7" fillId="3" borderId="6" xfId="2" applyFont="1" applyFill="1" applyBorder="1" applyAlignment="1">
      <alignment horizontal="right" vertical="center"/>
    </xf>
    <xf numFmtId="0" fontId="7" fillId="3" borderId="8" xfId="2" applyFont="1" applyFill="1" applyBorder="1" applyAlignment="1">
      <alignment horizontal="right" vertical="center"/>
    </xf>
    <xf numFmtId="164" fontId="7" fillId="3" borderId="9" xfId="2" applyNumberFormat="1" applyFont="1" applyFill="1" applyBorder="1" applyAlignment="1">
      <alignment horizontal="center" vertical="center"/>
    </xf>
    <xf numFmtId="164" fontId="7" fillId="3" borderId="14" xfId="2" applyNumberFormat="1" applyFont="1" applyFill="1" applyBorder="1" applyAlignment="1">
      <alignment horizontal="center" vertical="center"/>
    </xf>
    <xf numFmtId="164" fontId="7" fillId="3" borderId="4" xfId="2" applyNumberFormat="1" applyFont="1" applyFill="1" applyBorder="1" applyAlignment="1" applyProtection="1">
      <alignment horizontal="center" vertical="center"/>
      <protection locked="0"/>
    </xf>
    <xf numFmtId="164" fontId="7" fillId="3" borderId="5" xfId="2" applyNumberFormat="1" applyFont="1" applyFill="1" applyBorder="1" applyAlignment="1" applyProtection="1">
      <alignment horizontal="center" vertical="center"/>
      <protection locked="0"/>
    </xf>
    <xf numFmtId="164" fontId="7" fillId="3" borderId="4" xfId="2" applyNumberFormat="1" applyFont="1" applyFill="1" applyBorder="1" applyAlignment="1">
      <alignment horizontal="right" vertical="center"/>
    </xf>
    <xf numFmtId="164" fontId="7" fillId="3" borderId="5" xfId="2" applyNumberFormat="1" applyFont="1" applyFill="1" applyBorder="1" applyAlignment="1">
      <alignment horizontal="right" vertical="center"/>
    </xf>
    <xf numFmtId="0" fontId="7" fillId="3" borderId="10" xfId="2" applyFont="1" applyFill="1" applyBorder="1" applyAlignment="1">
      <alignment horizontal="right" vertical="center"/>
    </xf>
    <xf numFmtId="0" fontId="7" fillId="3" borderId="11" xfId="2" applyFont="1" applyFill="1" applyBorder="1" applyAlignment="1">
      <alignment horizontal="right" vertical="center"/>
    </xf>
    <xf numFmtId="0" fontId="7" fillId="3" borderId="1" xfId="2" applyFont="1" applyFill="1" applyBorder="1" applyAlignment="1" applyProtection="1">
      <alignment horizontal="center" vertical="center"/>
      <protection locked="0"/>
    </xf>
    <xf numFmtId="0" fontId="7" fillId="3" borderId="2" xfId="2" applyFont="1" applyFill="1" applyBorder="1" applyAlignment="1" applyProtection="1">
      <alignment horizontal="center" vertical="center"/>
      <protection locked="0"/>
    </xf>
    <xf numFmtId="0" fontId="0" fillId="0" borderId="0" xfId="0" applyFill="1"/>
    <xf numFmtId="0" fontId="3" fillId="0" borderId="0" xfId="2" applyFill="1"/>
    <xf numFmtId="0" fontId="12" fillId="0" borderId="0" xfId="0" applyFont="1"/>
    <xf numFmtId="0" fontId="12" fillId="0" borderId="13" xfId="0" applyFont="1" applyBorder="1" applyAlignment="1">
      <alignment horizontal="center"/>
    </xf>
    <xf numFmtId="0" fontId="0" fillId="0" borderId="13" xfId="0" applyBorder="1"/>
    <xf numFmtId="0" fontId="12" fillId="0" borderId="13" xfId="0" applyFont="1" applyBorder="1"/>
    <xf numFmtId="0" fontId="0" fillId="0" borderId="13" xfId="0" applyBorder="1" applyAlignment="1">
      <alignment horizontal="center"/>
    </xf>
    <xf numFmtId="0" fontId="0" fillId="0" borderId="13" xfId="0" applyBorder="1" applyAlignment="1"/>
    <xf numFmtId="0" fontId="12" fillId="0" borderId="15" xfId="0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12" fillId="0" borderId="17" xfId="0" applyFont="1" applyBorder="1" applyAlignment="1">
      <alignment horizontal="center"/>
    </xf>
    <xf numFmtId="0" fontId="0" fillId="0" borderId="13" xfId="0" applyBorder="1" applyAlignment="1">
      <alignment horizontal="right"/>
    </xf>
  </cellXfs>
  <cellStyles count="5">
    <cellStyle name="Comma 2" xfId="3"/>
    <cellStyle name="Normal" xfId="0" builtinId="0"/>
    <cellStyle name="Normal 2" xfId="2"/>
    <cellStyle name="Percent" xfId="1" builtinId="5"/>
    <cellStyle name="Percent 2" xfId="4"/>
  </cellStyles>
  <dxfs count="6"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fill>
        <patternFill patternType="solid">
          <fgColor indexed="64"/>
          <bgColor theme="3" tint="0.39997558519241921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טבלה1" displayName="טבלה1" ref="D20:V55" totalsRowShown="0" headerRowDxfId="5" headerRowBorderDxfId="4" tableBorderDxfId="3" headerRowCellStyle="Normal 2">
  <autoFilter ref="D20:V55"/>
  <tableColumns count="19">
    <tableColumn id="1" name="מספר סידורי חונך"/>
    <tableColumn id="2" name="שם פרטי חונך"/>
    <tableColumn id="3" name="שם משפחה חונך"/>
    <tableColumn id="4" name="ת.ז חונך"/>
    <tableColumn id="5" name="מספר סלולר של החונך"/>
    <tableColumn id="6" name="תחום הלימודים של החונך"/>
    <tableColumn id="7" name="שנת לימודים של החונך"/>
    <tableColumn id="8" name="מגדר החונך"/>
    <tableColumn id="9" name="מגזר החונך"/>
    <tableColumn id="10" name="מספר חניכים/ות"/>
    <tableColumn id="11" name="מספר מפגשים בפועל"/>
    <tableColumn id="12" name="מספר שעות חונכות_x000a_דו&quot;ח ביצוע ראשון"/>
    <tableColumn id="13" name="מספר שעות חונכות_x000a_דו&quot;ח ביצוע שני"/>
    <tableColumn id="14" name="מספר שעות חונכות_x000a_דו&quot;ח ביצוע שלישי"/>
    <tableColumn id="15" name="מספר שעות חונכות_x000a_מצטבר" dataDxfId="2">
      <calculatedColumnFormula>טבלה1[[#This Row],[מספר שעות חונכות
דו"ח ביצוע שלישי]]+טבלה1[[#This Row],[מספר שעות חונכות
דו"ח ביצוע שני]]+טבלה1[[#This Row],[מספר שעות חונכות
דו"ח ביצוע ראשון]]</calculatedColumnFormula>
    </tableColumn>
    <tableColumn id="16" name="אחוז ביצוע מצטבר מהמלגה" dataCellStyle="Percent">
      <calculatedColumnFormula>טבלה1[[#This Row],[מספר שעות חונכות
מצטבר]]/$B$116</calculatedColumnFormula>
    </tableColumn>
    <tableColumn id="17" name="ערך הביצוע המצטבר מהמלגה" dataDxfId="1">
      <calculatedColumnFormula>טבלה1[[#This Row],[מספר שעות חונכות
מצטבר]]*$A$111</calculatedColumnFormula>
    </tableColumn>
    <tableColumn id="18" name="יתרת המלגה לתשלום" dataDxfId="0">
      <calculatedColumnFormula>IF(טבלה1[[#This Row],[מספר שעות חונכות
מצטבר]]=0,0,$B$115-טבלה1[[#This Row],[ערך הביצוע המצטבר מהמלגה]])</calculatedColumnFormula>
    </tableColumn>
    <tableColumn id="19" name="הערות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122"/>
  <sheetViews>
    <sheetView rightToLeft="1" tabSelected="1" topLeftCell="D37" workbookViewId="0">
      <selection activeCell="L73" sqref="L73"/>
    </sheetView>
  </sheetViews>
  <sheetFormatPr defaultRowHeight="14.25" x14ac:dyDescent="0.2"/>
  <cols>
    <col min="1" max="1" width="19.625" hidden="1" customWidth="1"/>
    <col min="2" max="3" width="9" hidden="1" customWidth="1"/>
    <col min="4" max="4" width="43.375" customWidth="1"/>
    <col min="5" max="5" width="34.875" customWidth="1"/>
    <col min="6" max="6" width="13.875" customWidth="1"/>
    <col min="7" max="8" width="9.875" bestFit="1" customWidth="1"/>
    <col min="9" max="9" width="12.375" customWidth="1"/>
    <col min="11" max="11" width="19" customWidth="1"/>
    <col min="13" max="13" width="20.5" customWidth="1"/>
    <col min="14" max="18" width="9.25" customWidth="1"/>
    <col min="19" max="20" width="10.25" customWidth="1"/>
    <col min="21" max="22" width="9.25" customWidth="1"/>
  </cols>
  <sheetData>
    <row r="2" spans="4:22" ht="26.25" x14ac:dyDescent="0.4">
      <c r="D2" s="20" t="s">
        <v>44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</row>
    <row r="5" spans="4:22" ht="15" thickBot="1" x14ac:dyDescent="0.25">
      <c r="D5" s="42"/>
      <c r="E5" s="42"/>
      <c r="F5" s="42"/>
      <c r="G5" s="42"/>
      <c r="H5" s="42"/>
      <c r="I5" s="42"/>
    </row>
    <row r="6" spans="4:22" ht="15.75" x14ac:dyDescent="0.2">
      <c r="D6" s="38" t="s">
        <v>15</v>
      </c>
      <c r="E6" s="39"/>
      <c r="F6" s="40">
        <f>E19</f>
        <v>0</v>
      </c>
      <c r="G6" s="41"/>
      <c r="H6" s="42"/>
      <c r="I6" s="42"/>
    </row>
    <row r="7" spans="4:22" ht="15.75" x14ac:dyDescent="0.2">
      <c r="D7" s="26" t="s">
        <v>32</v>
      </c>
      <c r="E7" s="27"/>
      <c r="F7" s="22"/>
      <c r="G7" s="23"/>
      <c r="H7" s="42"/>
      <c r="I7" s="42"/>
    </row>
    <row r="8" spans="4:22" ht="15.75" x14ac:dyDescent="0.2">
      <c r="D8" s="26" t="s">
        <v>16</v>
      </c>
      <c r="E8" s="27"/>
      <c r="F8" s="36"/>
      <c r="G8" s="37"/>
      <c r="H8" s="42"/>
      <c r="I8" s="42"/>
    </row>
    <row r="9" spans="4:22" ht="15.75" x14ac:dyDescent="0.2">
      <c r="D9" s="18" t="s">
        <v>39</v>
      </c>
      <c r="E9" s="19"/>
      <c r="F9" s="16"/>
      <c r="G9" s="17"/>
      <c r="H9" s="42"/>
      <c r="I9" s="42"/>
    </row>
    <row r="10" spans="4:22" ht="15.75" x14ac:dyDescent="0.2">
      <c r="D10" s="26" t="s">
        <v>33</v>
      </c>
      <c r="E10" s="27"/>
      <c r="F10" s="22"/>
      <c r="G10" s="23"/>
      <c r="H10" s="42"/>
      <c r="I10" s="42"/>
    </row>
    <row r="11" spans="4:22" ht="15.75" x14ac:dyDescent="0.2">
      <c r="D11" s="26" t="s">
        <v>34</v>
      </c>
      <c r="E11" s="27"/>
      <c r="F11" s="24"/>
      <c r="G11" s="25"/>
      <c r="H11" s="42"/>
      <c r="I11" s="42"/>
    </row>
    <row r="12" spans="4:22" ht="15.75" x14ac:dyDescent="0.2">
      <c r="D12" s="26" t="s">
        <v>35</v>
      </c>
      <c r="E12" s="27"/>
      <c r="F12" s="11"/>
      <c r="G12" s="12"/>
      <c r="H12" s="42"/>
      <c r="I12" s="42"/>
    </row>
    <row r="13" spans="4:22" ht="15.75" x14ac:dyDescent="0.2">
      <c r="D13" s="26" t="s">
        <v>38</v>
      </c>
      <c r="E13" s="27"/>
      <c r="F13" s="22"/>
      <c r="G13" s="23"/>
      <c r="H13" s="42"/>
      <c r="I13" s="42"/>
    </row>
    <row r="14" spans="4:22" ht="15.75" x14ac:dyDescent="0.2">
      <c r="D14" s="26" t="s">
        <v>17</v>
      </c>
      <c r="E14" s="27"/>
      <c r="F14" s="22" t="str">
        <f>IF(F12&gt;=F11,A121,A122)</f>
        <v>תקין</v>
      </c>
      <c r="G14" s="23"/>
      <c r="H14" s="42"/>
      <c r="I14" s="42"/>
    </row>
    <row r="15" spans="4:22" ht="15.75" x14ac:dyDescent="0.2">
      <c r="D15" s="26" t="s">
        <v>18</v>
      </c>
      <c r="E15" s="27"/>
      <c r="F15" s="34">
        <v>0</v>
      </c>
      <c r="G15" s="35"/>
      <c r="H15" s="42"/>
      <c r="I15" s="42"/>
    </row>
    <row r="16" spans="4:22" ht="15.75" x14ac:dyDescent="0.2">
      <c r="D16" s="26" t="s">
        <v>19</v>
      </c>
      <c r="E16" s="27"/>
      <c r="F16" s="28"/>
      <c r="G16" s="29"/>
      <c r="H16" s="42"/>
      <c r="I16" s="42"/>
    </row>
    <row r="17" spans="1:22" ht="16.5" thickBot="1" x14ac:dyDescent="0.25">
      <c r="D17" s="30" t="s">
        <v>20</v>
      </c>
      <c r="E17" s="31"/>
      <c r="F17" s="32">
        <f>F8-F15-F16</f>
        <v>0</v>
      </c>
      <c r="G17" s="33"/>
      <c r="H17" s="42"/>
      <c r="I17" s="42"/>
    </row>
    <row r="18" spans="1:22" ht="18.75" x14ac:dyDescent="0.3">
      <c r="D18" s="13"/>
      <c r="E18" s="14"/>
      <c r="F18" s="14"/>
      <c r="G18" s="14"/>
      <c r="H18" s="43"/>
      <c r="I18" s="43"/>
    </row>
    <row r="19" spans="1:22" ht="18" x14ac:dyDescent="0.25">
      <c r="D19" s="15" t="s">
        <v>15</v>
      </c>
      <c r="E19" s="21"/>
      <c r="F19" s="21"/>
      <c r="G19" s="21"/>
    </row>
    <row r="20" spans="1:22" ht="94.5" x14ac:dyDescent="0.2">
      <c r="A20" s="3" t="s">
        <v>5</v>
      </c>
      <c r="D20" s="1" t="s">
        <v>0</v>
      </c>
      <c r="E20" s="1" t="s">
        <v>1</v>
      </c>
      <c r="F20" s="1" t="s">
        <v>2</v>
      </c>
      <c r="G20" s="1" t="s">
        <v>3</v>
      </c>
      <c r="H20" s="1" t="s">
        <v>4</v>
      </c>
      <c r="I20" s="1" t="s">
        <v>5</v>
      </c>
      <c r="J20" s="1" t="s">
        <v>6</v>
      </c>
      <c r="K20" s="1" t="s">
        <v>7</v>
      </c>
      <c r="L20" s="1" t="s">
        <v>8</v>
      </c>
      <c r="M20" s="1" t="s">
        <v>9</v>
      </c>
      <c r="N20" s="1" t="s">
        <v>10</v>
      </c>
      <c r="O20" s="1" t="s">
        <v>40</v>
      </c>
      <c r="P20" s="1" t="s">
        <v>41</v>
      </c>
      <c r="Q20" s="1" t="s">
        <v>42</v>
      </c>
      <c r="R20" s="1" t="s">
        <v>43</v>
      </c>
      <c r="S20" s="2" t="s">
        <v>11</v>
      </c>
      <c r="T20" s="2" t="s">
        <v>12</v>
      </c>
      <c r="U20" s="1" t="s">
        <v>13</v>
      </c>
      <c r="V20" s="1" t="s">
        <v>14</v>
      </c>
    </row>
    <row r="21" spans="1:22" ht="15" x14ac:dyDescent="0.25">
      <c r="A21" s="4" t="s">
        <v>21</v>
      </c>
      <c r="P21">
        <v>0</v>
      </c>
      <c r="Q21">
        <v>0</v>
      </c>
      <c r="R21">
        <v>0</v>
      </c>
      <c r="S21" s="9">
        <f>טבלה1[[#This Row],[מספר שעות חונכות
מצטבר]]/$B$116</f>
        <v>0</v>
      </c>
      <c r="T21">
        <f>טבלה1[[#This Row],[מספר שעות חונכות
מצטבר]]*$A$111</f>
        <v>0</v>
      </c>
      <c r="U21">
        <f>IF(טבלה1[[#This Row],[מספר שעות חונכות
מצטבר]]=0,0,$B$115-טבלה1[[#This Row],[ערך הביצוע המצטבר מהמלגה]])</f>
        <v>0</v>
      </c>
    </row>
    <row r="22" spans="1:22" ht="15" x14ac:dyDescent="0.25">
      <c r="A22" s="5" t="s">
        <v>22</v>
      </c>
      <c r="R22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22" s="9">
        <f>טבלה1[[#This Row],[מספר שעות חונכות
מצטבר]]/$B$116</f>
        <v>0</v>
      </c>
      <c r="T22">
        <f>טבלה1[[#This Row],[מספר שעות חונכות
מצטבר]]*$A$111</f>
        <v>0</v>
      </c>
      <c r="U22">
        <f>IF(טבלה1[[#This Row],[מספר שעות חונכות
מצטבר]]=0,0,$B$115-טבלה1[[#This Row],[ערך הביצוע המצטבר מהמלגה]])</f>
        <v>0</v>
      </c>
    </row>
    <row r="23" spans="1:22" x14ac:dyDescent="0.2">
      <c r="R23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23" s="9">
        <f>טבלה1[[#This Row],[מספר שעות חונכות
מצטבר]]/$B$116</f>
        <v>0</v>
      </c>
      <c r="T23">
        <f>טבלה1[[#This Row],[מספר שעות חונכות
מצטבר]]*$A$111</f>
        <v>0</v>
      </c>
      <c r="U23">
        <f>IF(טבלה1[[#This Row],[מספר שעות חונכות
מצטבר]]=0,0,$B$115-טבלה1[[#This Row],[ערך הביצוע המצטבר מהמלגה]])</f>
        <v>0</v>
      </c>
    </row>
    <row r="24" spans="1:22" x14ac:dyDescent="0.2">
      <c r="A24" s="6" t="s">
        <v>23</v>
      </c>
      <c r="R24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24" s="9">
        <f>טבלה1[[#This Row],[מספר שעות חונכות
מצטבר]]/$B$116</f>
        <v>0</v>
      </c>
      <c r="T24">
        <f>טבלה1[[#This Row],[מספר שעות חונכות
מצטבר]]*$A$111</f>
        <v>0</v>
      </c>
      <c r="U24">
        <f>IF(טבלה1[[#This Row],[מספר שעות חונכות
מצטבר]]=0,0,$B$115-טבלה1[[#This Row],[ערך הביצוע המצטבר מהמלגה]])</f>
        <v>0</v>
      </c>
    </row>
    <row r="25" spans="1:22" x14ac:dyDescent="0.2">
      <c r="A25" s="6" t="s">
        <v>24</v>
      </c>
      <c r="R25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25" s="9">
        <f>טבלה1[[#This Row],[מספר שעות חונכות
מצטבר]]/$B$116</f>
        <v>0</v>
      </c>
      <c r="T25">
        <f>טבלה1[[#This Row],[מספר שעות חונכות
מצטבר]]*$A$111</f>
        <v>0</v>
      </c>
      <c r="U25">
        <f>IF(טבלה1[[#This Row],[מספר שעות חונכות
מצטבר]]=0,0,$B$115-טבלה1[[#This Row],[ערך הביצוע המצטבר מהמלגה]])</f>
        <v>0</v>
      </c>
    </row>
    <row r="26" spans="1:22" x14ac:dyDescent="0.2">
      <c r="A26" s="6"/>
      <c r="R26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26" s="9">
        <f>טבלה1[[#This Row],[מספר שעות חונכות
מצטבר]]/$B$116</f>
        <v>0</v>
      </c>
      <c r="T26" s="10">
        <f>טבלה1[[#This Row],[מספר שעות חונכות
מצטבר]]*$A$111</f>
        <v>0</v>
      </c>
      <c r="U26" s="10">
        <f>IF(טבלה1[[#This Row],[מספר שעות חונכות
מצטבר]]=0,0,$B$115-טבלה1[[#This Row],[ערך הביצוע המצטבר מהמלגה]])</f>
        <v>0</v>
      </c>
    </row>
    <row r="27" spans="1:22" x14ac:dyDescent="0.2">
      <c r="A27" s="6"/>
      <c r="R27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27" s="9">
        <f>טבלה1[[#This Row],[מספר שעות חונכות
מצטבר]]/$B$116</f>
        <v>0</v>
      </c>
      <c r="T27" s="10">
        <f>טבלה1[[#This Row],[מספר שעות חונכות
מצטבר]]*$A$111</f>
        <v>0</v>
      </c>
      <c r="U27" s="10">
        <f>IF(טבלה1[[#This Row],[מספר שעות חונכות
מצטבר]]=0,0,$B$115-טבלה1[[#This Row],[ערך הביצוע המצטבר מהמלגה]])</f>
        <v>0</v>
      </c>
    </row>
    <row r="28" spans="1:22" x14ac:dyDescent="0.2">
      <c r="A28" s="6"/>
      <c r="R28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28" s="9">
        <f>טבלה1[[#This Row],[מספר שעות חונכות
מצטבר]]/$B$116</f>
        <v>0</v>
      </c>
      <c r="T28" s="10">
        <f>טבלה1[[#This Row],[מספר שעות חונכות
מצטבר]]*$A$111</f>
        <v>0</v>
      </c>
      <c r="U28" s="10">
        <f>IF(טבלה1[[#This Row],[מספר שעות חונכות
מצטבר]]=0,0,$B$115-טבלה1[[#This Row],[ערך הביצוע המצטבר מהמלגה]])</f>
        <v>0</v>
      </c>
    </row>
    <row r="29" spans="1:22" x14ac:dyDescent="0.2">
      <c r="A29" s="6"/>
      <c r="R29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29" s="9">
        <f>טבלה1[[#This Row],[מספר שעות חונכות
מצטבר]]/$B$116</f>
        <v>0</v>
      </c>
      <c r="T29" s="10">
        <f>טבלה1[[#This Row],[מספר שעות חונכות
מצטבר]]*$A$111</f>
        <v>0</v>
      </c>
      <c r="U29" s="10">
        <f>IF(טבלה1[[#This Row],[מספר שעות חונכות
מצטבר]]=0,0,$B$115-טבלה1[[#This Row],[ערך הביצוע המצטבר מהמלגה]])</f>
        <v>0</v>
      </c>
    </row>
    <row r="30" spans="1:22" x14ac:dyDescent="0.2">
      <c r="A30" s="6"/>
      <c r="R30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30" s="9">
        <f>טבלה1[[#This Row],[מספר שעות חונכות
מצטבר]]/$B$116</f>
        <v>0</v>
      </c>
      <c r="T30" s="10">
        <f>טבלה1[[#This Row],[מספר שעות חונכות
מצטבר]]*$A$111</f>
        <v>0</v>
      </c>
      <c r="U30" s="10">
        <f>IF(טבלה1[[#This Row],[מספר שעות חונכות
מצטבר]]=0,0,$B$115-טבלה1[[#This Row],[ערך הביצוע המצטבר מהמלגה]])</f>
        <v>0</v>
      </c>
    </row>
    <row r="31" spans="1:22" x14ac:dyDescent="0.2">
      <c r="A31" s="6"/>
      <c r="R31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31" s="9">
        <f>טבלה1[[#This Row],[מספר שעות חונכות
מצטבר]]/$B$116</f>
        <v>0</v>
      </c>
      <c r="T31" s="10">
        <f>טבלה1[[#This Row],[מספר שעות חונכות
מצטבר]]*$A$111</f>
        <v>0</v>
      </c>
      <c r="U31" s="10">
        <f>IF(טבלה1[[#This Row],[מספר שעות חונכות
מצטבר]]=0,0,$B$115-טבלה1[[#This Row],[ערך הביצוע המצטבר מהמלגה]])</f>
        <v>0</v>
      </c>
    </row>
    <row r="32" spans="1:22" x14ac:dyDescent="0.2">
      <c r="A32" s="6"/>
      <c r="R32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32" s="9">
        <f>טבלה1[[#This Row],[מספר שעות חונכות
מצטבר]]/$B$116</f>
        <v>0</v>
      </c>
      <c r="T32" s="10">
        <f>טבלה1[[#This Row],[מספר שעות חונכות
מצטבר]]*$A$111</f>
        <v>0</v>
      </c>
      <c r="U32" s="10">
        <f>IF(טבלה1[[#This Row],[מספר שעות חונכות
מצטבר]]=0,0,$B$115-טבלה1[[#This Row],[ערך הביצוע המצטבר מהמלגה]])</f>
        <v>0</v>
      </c>
    </row>
    <row r="33" spans="1:21" x14ac:dyDescent="0.2">
      <c r="A33" s="6"/>
      <c r="R33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33" s="9">
        <f>טבלה1[[#This Row],[מספר שעות חונכות
מצטבר]]/$B$116</f>
        <v>0</v>
      </c>
      <c r="T33" s="10">
        <f>טבלה1[[#This Row],[מספר שעות חונכות
מצטבר]]*$A$111</f>
        <v>0</v>
      </c>
      <c r="U33" s="10">
        <f>IF(טבלה1[[#This Row],[מספר שעות חונכות
מצטבר]]=0,0,$B$115-טבלה1[[#This Row],[ערך הביצוע המצטבר מהמלגה]])</f>
        <v>0</v>
      </c>
    </row>
    <row r="34" spans="1:21" x14ac:dyDescent="0.2">
      <c r="A34" s="6"/>
      <c r="R34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34" s="9">
        <f>טבלה1[[#This Row],[מספר שעות חונכות
מצטבר]]/$B$116</f>
        <v>0</v>
      </c>
      <c r="T34" s="10">
        <f>טבלה1[[#This Row],[מספר שעות חונכות
מצטבר]]*$A$111</f>
        <v>0</v>
      </c>
      <c r="U34" s="10">
        <f>IF(טבלה1[[#This Row],[מספר שעות חונכות
מצטבר]]=0,0,$B$115-טבלה1[[#This Row],[ערך הביצוע המצטבר מהמלגה]])</f>
        <v>0</v>
      </c>
    </row>
    <row r="35" spans="1:21" x14ac:dyDescent="0.2">
      <c r="A35" s="6"/>
      <c r="R35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35" s="9">
        <f>טבלה1[[#This Row],[מספר שעות חונכות
מצטבר]]/$B$116</f>
        <v>0</v>
      </c>
      <c r="T35" s="10">
        <f>טבלה1[[#This Row],[מספר שעות חונכות
מצטבר]]*$A$111</f>
        <v>0</v>
      </c>
      <c r="U35" s="10">
        <f>IF(טבלה1[[#This Row],[מספר שעות חונכות
מצטבר]]=0,0,$B$115-טבלה1[[#This Row],[ערך הביצוע המצטבר מהמלגה]])</f>
        <v>0</v>
      </c>
    </row>
    <row r="36" spans="1:21" x14ac:dyDescent="0.2">
      <c r="A36" s="6"/>
      <c r="R36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36" s="9">
        <f>טבלה1[[#This Row],[מספר שעות חונכות
מצטבר]]/$B$116</f>
        <v>0</v>
      </c>
      <c r="T36" s="10">
        <f>טבלה1[[#This Row],[מספר שעות חונכות
מצטבר]]*$A$111</f>
        <v>0</v>
      </c>
      <c r="U36" s="10">
        <f>IF(טבלה1[[#This Row],[מספר שעות חונכות
מצטבר]]=0,0,$B$115-טבלה1[[#This Row],[ערך הביצוע המצטבר מהמלגה]])</f>
        <v>0</v>
      </c>
    </row>
    <row r="37" spans="1:21" x14ac:dyDescent="0.2">
      <c r="A37" s="6"/>
      <c r="R37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37" s="9">
        <f>טבלה1[[#This Row],[מספר שעות חונכות
מצטבר]]/$B$116</f>
        <v>0</v>
      </c>
      <c r="T37" s="10">
        <f>טבלה1[[#This Row],[מספר שעות חונכות
מצטבר]]*$A$111</f>
        <v>0</v>
      </c>
      <c r="U37" s="10">
        <f>IF(טבלה1[[#This Row],[מספר שעות חונכות
מצטבר]]=0,0,$B$115-טבלה1[[#This Row],[ערך הביצוע המצטבר מהמלגה]])</f>
        <v>0</v>
      </c>
    </row>
    <row r="38" spans="1:21" x14ac:dyDescent="0.2">
      <c r="A38" s="6"/>
      <c r="R38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38" s="9">
        <f>טבלה1[[#This Row],[מספר שעות חונכות
מצטבר]]/$B$116</f>
        <v>0</v>
      </c>
      <c r="T38" s="10">
        <f>טבלה1[[#This Row],[מספר שעות חונכות
מצטבר]]*$A$111</f>
        <v>0</v>
      </c>
      <c r="U38" s="10">
        <f>IF(טבלה1[[#This Row],[מספר שעות חונכות
מצטבר]]=0,0,$B$115-טבלה1[[#This Row],[ערך הביצוע המצטבר מהמלגה]])</f>
        <v>0</v>
      </c>
    </row>
    <row r="39" spans="1:21" x14ac:dyDescent="0.2">
      <c r="A39" s="6"/>
      <c r="R39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39" s="9">
        <f>טבלה1[[#This Row],[מספר שעות חונכות
מצטבר]]/$B$116</f>
        <v>0</v>
      </c>
      <c r="T39" s="10">
        <f>טבלה1[[#This Row],[מספר שעות חונכות
מצטבר]]*$A$111</f>
        <v>0</v>
      </c>
      <c r="U39" s="10">
        <f>IF(טבלה1[[#This Row],[מספר שעות חונכות
מצטבר]]=0,0,$B$115-טבלה1[[#This Row],[ערך הביצוע המצטבר מהמלגה]])</f>
        <v>0</v>
      </c>
    </row>
    <row r="40" spans="1:21" x14ac:dyDescent="0.2">
      <c r="A40" s="6"/>
      <c r="R40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40" s="9">
        <f>טבלה1[[#This Row],[מספר שעות חונכות
מצטבר]]/$B$116</f>
        <v>0</v>
      </c>
      <c r="T40" s="10">
        <f>טבלה1[[#This Row],[מספר שעות חונכות
מצטבר]]*$A$111</f>
        <v>0</v>
      </c>
      <c r="U40" s="10">
        <f>IF(טבלה1[[#This Row],[מספר שעות חונכות
מצטבר]]=0,0,$B$115-טבלה1[[#This Row],[ערך הביצוע המצטבר מהמלגה]])</f>
        <v>0</v>
      </c>
    </row>
    <row r="41" spans="1:21" x14ac:dyDescent="0.2">
      <c r="A41" s="6"/>
      <c r="R41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41" s="9">
        <f>טבלה1[[#This Row],[מספר שעות חונכות
מצטבר]]/$B$116</f>
        <v>0</v>
      </c>
      <c r="T41" s="10">
        <f>טבלה1[[#This Row],[מספר שעות חונכות
מצטבר]]*$A$111</f>
        <v>0</v>
      </c>
      <c r="U41" s="10">
        <f>IF(טבלה1[[#This Row],[מספר שעות חונכות
מצטבר]]=0,0,$B$115-טבלה1[[#This Row],[ערך הביצוע המצטבר מהמלגה]])</f>
        <v>0</v>
      </c>
    </row>
    <row r="42" spans="1:21" x14ac:dyDescent="0.2">
      <c r="A42" s="6"/>
      <c r="R42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42" s="9">
        <f>טבלה1[[#This Row],[מספר שעות חונכות
מצטבר]]/$B$116</f>
        <v>0</v>
      </c>
      <c r="T42" s="10">
        <f>טבלה1[[#This Row],[מספר שעות חונכות
מצטבר]]*$A$111</f>
        <v>0</v>
      </c>
      <c r="U42" s="10">
        <f>IF(טבלה1[[#This Row],[מספר שעות חונכות
מצטבר]]=0,0,$B$115-טבלה1[[#This Row],[ערך הביצוע המצטבר מהמלגה]])</f>
        <v>0</v>
      </c>
    </row>
    <row r="43" spans="1:21" x14ac:dyDescent="0.2">
      <c r="A43" s="6"/>
      <c r="R43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43" s="9">
        <f>טבלה1[[#This Row],[מספר שעות חונכות
מצטבר]]/$B$116</f>
        <v>0</v>
      </c>
      <c r="T43" s="10">
        <f>טבלה1[[#This Row],[מספר שעות חונכות
מצטבר]]*$A$111</f>
        <v>0</v>
      </c>
      <c r="U43" s="10">
        <f>IF(טבלה1[[#This Row],[מספר שעות חונכות
מצטבר]]=0,0,$B$115-טבלה1[[#This Row],[ערך הביצוע המצטבר מהמלגה]])</f>
        <v>0</v>
      </c>
    </row>
    <row r="44" spans="1:21" x14ac:dyDescent="0.2">
      <c r="A44" s="6"/>
      <c r="R44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44" s="9">
        <f>טבלה1[[#This Row],[מספר שעות חונכות
מצטבר]]/$B$116</f>
        <v>0</v>
      </c>
      <c r="T44" s="10">
        <f>טבלה1[[#This Row],[מספר שעות חונכות
מצטבר]]*$A$111</f>
        <v>0</v>
      </c>
      <c r="U44" s="10">
        <f>IF(טבלה1[[#This Row],[מספר שעות חונכות
מצטבר]]=0,0,$B$115-טבלה1[[#This Row],[ערך הביצוע המצטבר מהמלגה]])</f>
        <v>0</v>
      </c>
    </row>
    <row r="45" spans="1:21" x14ac:dyDescent="0.2">
      <c r="A45" s="6"/>
      <c r="R45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45" s="9">
        <f>טבלה1[[#This Row],[מספר שעות חונכות
מצטבר]]/$B$116</f>
        <v>0</v>
      </c>
      <c r="T45" s="10">
        <f>טבלה1[[#This Row],[מספר שעות חונכות
מצטבר]]*$A$111</f>
        <v>0</v>
      </c>
      <c r="U45" s="10">
        <f>IF(טבלה1[[#This Row],[מספר שעות חונכות
מצטבר]]=0,0,$B$115-טבלה1[[#This Row],[ערך הביצוע המצטבר מהמלגה]])</f>
        <v>0</v>
      </c>
    </row>
    <row r="46" spans="1:21" x14ac:dyDescent="0.2">
      <c r="A46" s="6"/>
      <c r="R46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46" s="9">
        <f>טבלה1[[#This Row],[מספר שעות חונכות
מצטבר]]/$B$116</f>
        <v>0</v>
      </c>
      <c r="T46" s="10">
        <f>טבלה1[[#This Row],[מספר שעות חונכות
מצטבר]]*$A$111</f>
        <v>0</v>
      </c>
      <c r="U46" s="10">
        <f>IF(טבלה1[[#This Row],[מספר שעות חונכות
מצטבר]]=0,0,$B$115-טבלה1[[#This Row],[ערך הביצוע המצטבר מהמלגה]])</f>
        <v>0</v>
      </c>
    </row>
    <row r="47" spans="1:21" x14ac:dyDescent="0.2">
      <c r="A47" s="6"/>
      <c r="R47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47" s="9">
        <f>טבלה1[[#This Row],[מספר שעות חונכות
מצטבר]]/$B$116</f>
        <v>0</v>
      </c>
      <c r="T47" s="10">
        <f>טבלה1[[#This Row],[מספר שעות חונכות
מצטבר]]*$A$111</f>
        <v>0</v>
      </c>
      <c r="U47" s="10">
        <f>IF(טבלה1[[#This Row],[מספר שעות חונכות
מצטבר]]=0,0,$B$115-טבלה1[[#This Row],[ערך הביצוע המצטבר מהמלגה]])</f>
        <v>0</v>
      </c>
    </row>
    <row r="48" spans="1:21" x14ac:dyDescent="0.2">
      <c r="A48" s="6"/>
      <c r="R48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48" s="9">
        <f>טבלה1[[#This Row],[מספר שעות חונכות
מצטבר]]/$B$116</f>
        <v>0</v>
      </c>
      <c r="T48" s="10">
        <f>טבלה1[[#This Row],[מספר שעות חונכות
מצטבר]]*$A$111</f>
        <v>0</v>
      </c>
      <c r="U48" s="10">
        <f>IF(טבלה1[[#This Row],[מספר שעות חונכות
מצטבר]]=0,0,$B$115-טבלה1[[#This Row],[ערך הביצוע המצטבר מהמלגה]])</f>
        <v>0</v>
      </c>
    </row>
    <row r="49" spans="1:21" x14ac:dyDescent="0.2">
      <c r="A49" s="6"/>
      <c r="R49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49" s="9">
        <f>טבלה1[[#This Row],[מספר שעות חונכות
מצטבר]]/$B$116</f>
        <v>0</v>
      </c>
      <c r="T49" s="10">
        <f>טבלה1[[#This Row],[מספר שעות חונכות
מצטבר]]*$A$111</f>
        <v>0</v>
      </c>
      <c r="U49" s="10">
        <f>IF(טבלה1[[#This Row],[מספר שעות חונכות
מצטבר]]=0,0,$B$115-טבלה1[[#This Row],[ערך הביצוע המצטבר מהמלגה]])</f>
        <v>0</v>
      </c>
    </row>
    <row r="50" spans="1:21" x14ac:dyDescent="0.2">
      <c r="A50" s="6"/>
      <c r="R50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50" s="9">
        <f>טבלה1[[#This Row],[מספר שעות חונכות
מצטבר]]/$B$116</f>
        <v>0</v>
      </c>
      <c r="T50" s="10">
        <f>טבלה1[[#This Row],[מספר שעות חונכות
מצטבר]]*$A$111</f>
        <v>0</v>
      </c>
      <c r="U50" s="10">
        <f>IF(טבלה1[[#This Row],[מספר שעות חונכות
מצטבר]]=0,0,$B$115-טבלה1[[#This Row],[ערך הביצוע המצטבר מהמלגה]])</f>
        <v>0</v>
      </c>
    </row>
    <row r="51" spans="1:21" x14ac:dyDescent="0.2">
      <c r="A51" s="6"/>
      <c r="R51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51" s="9">
        <f>טבלה1[[#This Row],[מספר שעות חונכות
מצטבר]]/$B$116</f>
        <v>0</v>
      </c>
      <c r="T51" s="10">
        <f>טבלה1[[#This Row],[מספר שעות חונכות
מצטבר]]*$A$111</f>
        <v>0</v>
      </c>
      <c r="U51" s="10">
        <f>IF(טבלה1[[#This Row],[מספר שעות חונכות
מצטבר]]=0,0,$B$115-טבלה1[[#This Row],[ערך הביצוע המצטבר מהמלגה]])</f>
        <v>0</v>
      </c>
    </row>
    <row r="52" spans="1:21" x14ac:dyDescent="0.2">
      <c r="A52" s="6"/>
      <c r="R52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52" s="9">
        <f>טבלה1[[#This Row],[מספר שעות חונכות
מצטבר]]/$B$116</f>
        <v>0</v>
      </c>
      <c r="T52" s="10">
        <f>טבלה1[[#This Row],[מספר שעות חונכות
מצטבר]]*$A$111</f>
        <v>0</v>
      </c>
      <c r="U52" s="10">
        <f>IF(טבלה1[[#This Row],[מספר שעות חונכות
מצטבר]]=0,0,$B$115-טבלה1[[#This Row],[ערך הביצוע המצטבר מהמלגה]])</f>
        <v>0</v>
      </c>
    </row>
    <row r="53" spans="1:21" x14ac:dyDescent="0.2">
      <c r="A53" s="6"/>
      <c r="R53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53" s="9">
        <f>טבלה1[[#This Row],[מספר שעות חונכות
מצטבר]]/$B$116</f>
        <v>0</v>
      </c>
      <c r="T53" s="10">
        <f>טבלה1[[#This Row],[מספר שעות חונכות
מצטבר]]*$A$111</f>
        <v>0</v>
      </c>
      <c r="U53" s="10">
        <f>IF(טבלה1[[#This Row],[מספר שעות חונכות
מצטבר]]=0,0,$B$115-טבלה1[[#This Row],[ערך הביצוע המצטבר מהמלגה]])</f>
        <v>0</v>
      </c>
    </row>
    <row r="54" spans="1:21" x14ac:dyDescent="0.2">
      <c r="A54" s="6"/>
      <c r="R54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54" s="9">
        <f>טבלה1[[#This Row],[מספר שעות חונכות
מצטבר]]/$B$116</f>
        <v>0</v>
      </c>
      <c r="T54" s="10">
        <f>טבלה1[[#This Row],[מספר שעות חונכות
מצטבר]]*$A$111</f>
        <v>0</v>
      </c>
      <c r="U54" s="10">
        <f>IF(טבלה1[[#This Row],[מספר שעות חונכות
מצטבר]]=0,0,$B$115-טבלה1[[#This Row],[ערך הביצוע המצטבר מהמלגה]])</f>
        <v>0</v>
      </c>
    </row>
    <row r="55" spans="1:21" x14ac:dyDescent="0.2">
      <c r="A55" s="6"/>
      <c r="R55" s="10">
        <f>טבלה1[[#This Row],[מספר שעות חונכות
דו"ח ביצוע שלישי]]+טבלה1[[#This Row],[מספר שעות חונכות
דו"ח ביצוע שני]]+טבלה1[[#This Row],[מספר שעות חונכות
דו"ח ביצוע ראשון]]</f>
        <v>0</v>
      </c>
      <c r="S55" s="9">
        <f>טבלה1[[#This Row],[מספר שעות חונכות
מצטבר]]/$B$116</f>
        <v>0</v>
      </c>
      <c r="T55" s="10">
        <f>טבלה1[[#This Row],[מספר שעות חונכות
מצטבר]]*$A$111</f>
        <v>0</v>
      </c>
      <c r="U55" s="10">
        <f>IF(טבלה1[[#This Row],[מספר שעות חונכות
מצטבר]]=0,0,$B$115-טבלה1[[#This Row],[ערך הביצוע המצטבר מהמלגה]])</f>
        <v>0</v>
      </c>
    </row>
    <row r="56" spans="1:21" x14ac:dyDescent="0.2">
      <c r="A56" s="6"/>
    </row>
    <row r="57" spans="1:21" x14ac:dyDescent="0.2">
      <c r="A57" s="6"/>
    </row>
    <row r="58" spans="1:21" x14ac:dyDescent="0.2">
      <c r="A58" s="6"/>
      <c r="D58" s="45" t="s">
        <v>46</v>
      </c>
      <c r="E58" s="45"/>
      <c r="F58" s="50" t="s">
        <v>49</v>
      </c>
      <c r="G58" s="51"/>
      <c r="H58" s="51"/>
      <c r="I58" s="52"/>
      <c r="J58" s="45" t="s">
        <v>50</v>
      </c>
      <c r="K58" s="45"/>
      <c r="L58" s="45"/>
      <c r="M58" s="45"/>
      <c r="N58" s="46"/>
    </row>
    <row r="59" spans="1:21" x14ac:dyDescent="0.2">
      <c r="A59" s="6"/>
      <c r="D59" s="47" t="s">
        <v>45</v>
      </c>
      <c r="E59" s="46"/>
      <c r="F59" s="46"/>
      <c r="G59" s="47" t="s">
        <v>45</v>
      </c>
      <c r="H59" s="46"/>
      <c r="I59" s="46"/>
      <c r="J59" s="46"/>
      <c r="K59" s="47" t="s">
        <v>45</v>
      </c>
      <c r="L59" s="46"/>
      <c r="M59" s="46"/>
      <c r="N59" s="46"/>
    </row>
    <row r="60" spans="1:21" x14ac:dyDescent="0.2">
      <c r="A60" s="6"/>
      <c r="D60" s="48" t="s">
        <v>47</v>
      </c>
      <c r="E60" s="46"/>
      <c r="F60" s="53"/>
      <c r="G60" s="48" t="s">
        <v>47</v>
      </c>
      <c r="H60" s="46"/>
      <c r="I60" s="46"/>
      <c r="J60" s="53"/>
      <c r="K60" s="49" t="s">
        <v>47</v>
      </c>
      <c r="L60" s="48"/>
      <c r="M60" s="46"/>
      <c r="N60" s="46"/>
    </row>
    <row r="61" spans="1:21" x14ac:dyDescent="0.2">
      <c r="A61" s="6"/>
      <c r="D61" s="49" t="s">
        <v>48</v>
      </c>
      <c r="E61" s="49"/>
      <c r="F61" s="49" t="s">
        <v>48</v>
      </c>
      <c r="H61" s="49"/>
      <c r="I61" s="46"/>
      <c r="J61" s="49" t="s">
        <v>48</v>
      </c>
      <c r="K61" s="46"/>
      <c r="L61" s="49"/>
      <c r="M61" s="46"/>
      <c r="N61" s="46"/>
    </row>
    <row r="62" spans="1:21" x14ac:dyDescent="0.2">
      <c r="A62" s="6"/>
    </row>
    <row r="63" spans="1:21" x14ac:dyDescent="0.2">
      <c r="A63" s="6"/>
    </row>
    <row r="64" spans="1:21" x14ac:dyDescent="0.2">
      <c r="A64" s="6"/>
    </row>
    <row r="65" spans="1:6" x14ac:dyDescent="0.2">
      <c r="A65" s="6"/>
    </row>
    <row r="66" spans="1:6" x14ac:dyDescent="0.2">
      <c r="A66" s="6"/>
    </row>
    <row r="67" spans="1:6" x14ac:dyDescent="0.2">
      <c r="A67" s="6"/>
      <c r="D67" s="44"/>
      <c r="E67" s="44"/>
      <c r="F67" s="44"/>
    </row>
    <row r="68" spans="1:6" x14ac:dyDescent="0.2">
      <c r="A68" s="6"/>
    </row>
    <row r="69" spans="1:6" x14ac:dyDescent="0.2">
      <c r="A69" s="6"/>
    </row>
    <row r="70" spans="1:6" x14ac:dyDescent="0.2">
      <c r="A70" s="6"/>
    </row>
    <row r="71" spans="1:6" x14ac:dyDescent="0.2">
      <c r="A71" s="6"/>
    </row>
    <row r="72" spans="1:6" x14ac:dyDescent="0.2">
      <c r="A72" s="6"/>
    </row>
    <row r="73" spans="1:6" x14ac:dyDescent="0.2">
      <c r="A73" s="6"/>
    </row>
    <row r="74" spans="1:6" x14ac:dyDescent="0.2">
      <c r="A74" s="6"/>
    </row>
    <row r="75" spans="1:6" x14ac:dyDescent="0.2">
      <c r="A75" s="6"/>
    </row>
    <row r="76" spans="1:6" x14ac:dyDescent="0.2">
      <c r="A76" s="6"/>
    </row>
    <row r="77" spans="1:6" x14ac:dyDescent="0.2">
      <c r="A77" s="6"/>
    </row>
    <row r="78" spans="1:6" x14ac:dyDescent="0.2">
      <c r="A78" s="6"/>
    </row>
    <row r="79" spans="1:6" x14ac:dyDescent="0.2">
      <c r="A79" s="6"/>
    </row>
    <row r="80" spans="1:6" x14ac:dyDescent="0.2">
      <c r="A80" s="6"/>
    </row>
    <row r="81" spans="1:1" x14ac:dyDescent="0.2">
      <c r="A81" s="6"/>
    </row>
    <row r="82" spans="1:1" x14ac:dyDescent="0.2">
      <c r="A82" s="6"/>
    </row>
    <row r="83" spans="1:1" x14ac:dyDescent="0.2">
      <c r="A83" s="6"/>
    </row>
    <row r="84" spans="1:1" x14ac:dyDescent="0.2">
      <c r="A84" s="6"/>
    </row>
    <row r="85" spans="1:1" x14ac:dyDescent="0.2">
      <c r="A85" s="6"/>
    </row>
    <row r="86" spans="1:1" x14ac:dyDescent="0.2">
      <c r="A86" s="6"/>
    </row>
    <row r="87" spans="1:1" x14ac:dyDescent="0.2">
      <c r="A87" s="6"/>
    </row>
    <row r="88" spans="1:1" x14ac:dyDescent="0.2">
      <c r="A88" s="6"/>
    </row>
    <row r="89" spans="1:1" x14ac:dyDescent="0.2">
      <c r="A89" s="6"/>
    </row>
    <row r="90" spans="1:1" x14ac:dyDescent="0.2">
      <c r="A90" s="6"/>
    </row>
    <row r="91" spans="1:1" x14ac:dyDescent="0.2">
      <c r="A91" s="6"/>
    </row>
    <row r="92" spans="1:1" x14ac:dyDescent="0.2">
      <c r="A92" s="6"/>
    </row>
    <row r="93" spans="1:1" x14ac:dyDescent="0.2">
      <c r="A93" s="6"/>
    </row>
    <row r="94" spans="1:1" x14ac:dyDescent="0.2">
      <c r="A94" s="6"/>
    </row>
    <row r="95" spans="1:1" x14ac:dyDescent="0.2">
      <c r="A95" s="6"/>
    </row>
    <row r="96" spans="1:1" x14ac:dyDescent="0.2">
      <c r="A96" s="6"/>
    </row>
    <row r="97" spans="1:1" x14ac:dyDescent="0.2">
      <c r="A97" s="6"/>
    </row>
    <row r="98" spans="1:1" x14ac:dyDescent="0.2">
      <c r="A98" s="6"/>
    </row>
    <row r="99" spans="1:1" x14ac:dyDescent="0.2">
      <c r="A99" s="6"/>
    </row>
    <row r="100" spans="1:1" x14ac:dyDescent="0.2">
      <c r="A100" s="6"/>
    </row>
    <row r="101" spans="1:1" x14ac:dyDescent="0.2">
      <c r="A101" s="6"/>
    </row>
    <row r="102" spans="1:1" x14ac:dyDescent="0.2">
      <c r="A102" s="6"/>
    </row>
    <row r="103" spans="1:1" x14ac:dyDescent="0.2">
      <c r="A103" s="6"/>
    </row>
    <row r="104" spans="1:1" x14ac:dyDescent="0.2">
      <c r="A104" s="6"/>
    </row>
    <row r="105" spans="1:1" x14ac:dyDescent="0.2">
      <c r="A105" s="6"/>
    </row>
    <row r="106" spans="1:1" x14ac:dyDescent="0.2">
      <c r="A106" s="6"/>
    </row>
    <row r="107" spans="1:1" x14ac:dyDescent="0.2">
      <c r="A107" s="6"/>
    </row>
    <row r="108" spans="1:1" x14ac:dyDescent="0.2">
      <c r="A108" s="6" t="s">
        <v>25</v>
      </c>
    </row>
    <row r="109" spans="1:1" x14ac:dyDescent="0.2">
      <c r="A109" s="6" t="s">
        <v>26</v>
      </c>
    </row>
    <row r="110" spans="1:1" x14ac:dyDescent="0.2">
      <c r="A110" s="6" t="s">
        <v>27</v>
      </c>
    </row>
    <row r="111" spans="1:1" x14ac:dyDescent="0.2">
      <c r="A111">
        <v>75</v>
      </c>
    </row>
    <row r="112" spans="1:1" x14ac:dyDescent="0.2">
      <c r="A112" s="7" t="s">
        <v>28</v>
      </c>
    </row>
    <row r="113" spans="1:2" x14ac:dyDescent="0.2">
      <c r="A113" s="7" t="s">
        <v>29</v>
      </c>
    </row>
    <row r="114" spans="1:2" x14ac:dyDescent="0.2">
      <c r="A114" s="7" t="s">
        <v>30</v>
      </c>
    </row>
    <row r="115" spans="1:2" x14ac:dyDescent="0.2">
      <c r="A115" s="7" t="s">
        <v>31</v>
      </c>
      <c r="B115">
        <v>9000</v>
      </c>
    </row>
    <row r="116" spans="1:2" x14ac:dyDescent="0.2">
      <c r="A116">
        <v>1.05</v>
      </c>
      <c r="B116">
        <v>120</v>
      </c>
    </row>
    <row r="117" spans="1:2" x14ac:dyDescent="0.2">
      <c r="A117" s="8">
        <v>1</v>
      </c>
    </row>
    <row r="118" spans="1:2" x14ac:dyDescent="0.2">
      <c r="A118" s="8">
        <v>2</v>
      </c>
    </row>
    <row r="119" spans="1:2" x14ac:dyDescent="0.2">
      <c r="A119" s="8">
        <v>3</v>
      </c>
    </row>
    <row r="121" spans="1:2" x14ac:dyDescent="0.2">
      <c r="A121" t="s">
        <v>36</v>
      </c>
    </row>
    <row r="122" spans="1:2" x14ac:dyDescent="0.2">
      <c r="A122" t="s">
        <v>37</v>
      </c>
    </row>
  </sheetData>
  <mergeCells count="26">
    <mergeCell ref="D58:E58"/>
    <mergeCell ref="F58:I58"/>
    <mergeCell ref="J58:M58"/>
    <mergeCell ref="D6:E6"/>
    <mergeCell ref="D10:E10"/>
    <mergeCell ref="F6:G6"/>
    <mergeCell ref="F10:G10"/>
    <mergeCell ref="D7:E7"/>
    <mergeCell ref="D8:E8"/>
    <mergeCell ref="F7:G7"/>
    <mergeCell ref="D2:V2"/>
    <mergeCell ref="E19:G19"/>
    <mergeCell ref="F14:G14"/>
    <mergeCell ref="F11:G11"/>
    <mergeCell ref="D11:E11"/>
    <mergeCell ref="D14:E14"/>
    <mergeCell ref="D12:E12"/>
    <mergeCell ref="F13:G13"/>
    <mergeCell ref="D13:E13"/>
    <mergeCell ref="F16:G16"/>
    <mergeCell ref="D17:E17"/>
    <mergeCell ref="F17:G17"/>
    <mergeCell ref="D15:E15"/>
    <mergeCell ref="F15:G15"/>
    <mergeCell ref="D16:E16"/>
    <mergeCell ref="F8:G8"/>
  </mergeCells>
  <dataValidations count="5">
    <dataValidation type="list" allowBlank="1" showInputMessage="1" showErrorMessage="1" sqref="I21:I55">
      <formula1>$A$21:$A$22</formula1>
    </dataValidation>
    <dataValidation type="list" allowBlank="1" showInputMessage="1" showErrorMessage="1" sqref="J21:J55">
      <formula1>$A$24:$A$110</formula1>
    </dataValidation>
    <dataValidation type="list" allowBlank="1" showInputMessage="1" showErrorMessage="1" sqref="K21:K55">
      <formula1>$A$112:$A$113</formula1>
    </dataValidation>
    <dataValidation type="list" allowBlank="1" showInputMessage="1" showErrorMessage="1" sqref="L21:L55">
      <formula1>$A$114:$A$115</formula1>
    </dataValidation>
    <dataValidation type="list" allowBlank="1" showInputMessage="1" showErrorMessage="1" sqref="M21:M55">
      <formula1>$A$117:$A$119</formula1>
    </dataValidation>
  </dataValidations>
  <pageMargins left="0.7" right="0.7" top="0.75" bottom="0.75" header="0.3" footer="0.3"/>
  <pageSetup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 Abed  Elrahman</dc:creator>
  <cp:lastModifiedBy>Ibrahim Abed  Elrahman</cp:lastModifiedBy>
  <cp:lastPrinted>2019-07-23T10:37:58Z</cp:lastPrinted>
  <dcterms:created xsi:type="dcterms:W3CDTF">2018-04-18T10:27:02Z</dcterms:created>
  <dcterms:modified xsi:type="dcterms:W3CDTF">2019-07-23T11:04:08Z</dcterms:modified>
</cp:coreProperties>
</file>